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00" windowHeight="7095"/>
  </bookViews>
  <sheets>
    <sheet name="Annual Report 2018" sheetId="1" r:id="rId1"/>
  </sheets>
  <definedNames>
    <definedName name="_xlnm.Print_Area" localSheetId="0">'Annual Report 2018'!$C$20:$P$37</definedName>
  </definedNames>
  <calcPr calcId="162913"/>
</workbook>
</file>

<file path=xl/calcChain.xml><?xml version="1.0" encoding="utf-8"?>
<calcChain xmlns="http://schemas.openxmlformats.org/spreadsheetml/2006/main">
  <c r="H15" i="1" l="1"/>
  <c r="H14" i="1"/>
  <c r="H12" i="1"/>
  <c r="D12" i="1"/>
  <c r="D14" i="1"/>
  <c r="D13" i="1"/>
  <c r="H5" i="1"/>
  <c r="D5" i="1"/>
  <c r="H9" i="1"/>
  <c r="D9" i="1"/>
  <c r="H13" i="1" l="1"/>
  <c r="H8" i="1"/>
  <c r="H6" i="1"/>
  <c r="H16" i="1" l="1"/>
  <c r="D16" i="1" l="1"/>
  <c r="F13" i="1" l="1"/>
  <c r="F12" i="1"/>
  <c r="F14" i="1"/>
  <c r="F6" i="1"/>
  <c r="F9" i="1" s="1"/>
  <c r="F16" i="1" l="1"/>
</calcChain>
</file>

<file path=xl/sharedStrings.xml><?xml version="1.0" encoding="utf-8"?>
<sst xmlns="http://schemas.openxmlformats.org/spreadsheetml/2006/main" count="16" uniqueCount="16">
  <si>
    <t>Grants &amp; donations</t>
  </si>
  <si>
    <t>Sale of resources and services rendered</t>
  </si>
  <si>
    <t>Bursary fund</t>
  </si>
  <si>
    <t>Interest</t>
  </si>
  <si>
    <t>INCOME</t>
  </si>
  <si>
    <t>EXPENDITURE</t>
  </si>
  <si>
    <t>Bursary Fund</t>
  </si>
  <si>
    <t>2012/2013</t>
  </si>
  <si>
    <t xml:space="preserve">Training &amp; Capacity Building </t>
  </si>
  <si>
    <t xml:space="preserve">Office costs </t>
  </si>
  <si>
    <t>Materials &amp; Resources</t>
  </si>
  <si>
    <t>*</t>
  </si>
  <si>
    <t>2016/2017</t>
  </si>
  <si>
    <t>WORDWORKS ANNUAL REPORT -FINANCES YEAR ENDING DEC  2018</t>
  </si>
  <si>
    <t>2017/2018</t>
  </si>
  <si>
    <t xml:space="preserve">R638 997 of Income received in advance deferred to 2019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</si>
</sst>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>
      <alignment textRotation="90" wrapText="1"/>
    </xf>
    <xf numFmtId="0" fontId="0" fillId="0" borderId="8" xfId="0" applyBorder="1"/>
    <xf numFmtId="2" fontId="0" fillId="0" borderId="0" xfId="0" applyNumberFormat="1" applyBorder="1"/>
    <xf numFmtId="0" fontId="2" fillId="0" borderId="0" xfId="0" applyFont="1" applyBorder="1" applyAlignment="1">
      <alignment vertical="center"/>
    </xf>
    <xf numFmtId="9" fontId="0" fillId="0" borderId="0" xfId="0" applyNumberFormat="1" applyBorder="1"/>
    <xf numFmtId="0" fontId="2" fillId="0" borderId="0" xfId="0" applyFont="1" applyBorder="1" applyAlignment="1">
      <alignment horizontal="left" vertical="center" indent="5"/>
    </xf>
    <xf numFmtId="0" fontId="3" fillId="0" borderId="7" xfId="0" applyFont="1" applyBorder="1"/>
    <xf numFmtId="0" fontId="3" fillId="0" borderId="0" xfId="0" applyFont="1" applyBorder="1"/>
    <xf numFmtId="0" fontId="0" fillId="0" borderId="9" xfId="0" applyBorder="1"/>
    <xf numFmtId="0" fontId="0" fillId="0" borderId="10" xfId="0" applyBorder="1"/>
    <xf numFmtId="43" fontId="0" fillId="0" borderId="0" xfId="1" applyNumberFormat="1" applyFont="1" applyBorder="1"/>
    <xf numFmtId="43" fontId="0" fillId="0" borderId="0" xfId="0" applyNumberFormat="1" applyBorder="1"/>
    <xf numFmtId="43" fontId="1" fillId="0" borderId="1" xfId="1" applyNumberFormat="1" applyFont="1" applyBorder="1"/>
    <xf numFmtId="43" fontId="1" fillId="0" borderId="1" xfId="0" applyNumberFormat="1" applyFont="1" applyBorder="1"/>
    <xf numFmtId="43" fontId="0" fillId="2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1000" baseline="0"/>
              <a:t>EXPENDITURE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63-4A0A-B93C-A8AFD8BB0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63-4A0A-B93C-A8AFD8BB0A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63-4A0A-B93C-A8AFD8BB0A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63-4A0A-B93C-A8AFD8BB0A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63-4A0A-B93C-A8AFD8BB0A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'Annual Report 2018'!$C$12:$C$15</c:f>
              <c:strCache>
                <c:ptCount val="4"/>
                <c:pt idx="0">
                  <c:v>Training &amp; Capacity Building </c:v>
                </c:pt>
                <c:pt idx="1">
                  <c:v>Materials &amp; Resources</c:v>
                </c:pt>
                <c:pt idx="2">
                  <c:v>Office costs </c:v>
                </c:pt>
                <c:pt idx="3">
                  <c:v>Bursary Fund</c:v>
                </c:pt>
              </c:strCache>
            </c:strRef>
          </c:cat>
          <c:val>
            <c:numRef>
              <c:f>'Annual Report 2018'!$D$12:$D$15</c:f>
              <c:numCache>
                <c:formatCode>_(* #,##0.00_);_(* \(#,##0.00\);_(* "-"??_);_(@_)</c:formatCode>
                <c:ptCount val="4"/>
                <c:pt idx="0">
                  <c:v>6606980</c:v>
                </c:pt>
                <c:pt idx="1">
                  <c:v>1221072</c:v>
                </c:pt>
                <c:pt idx="2">
                  <c:v>1156164</c:v>
                </c:pt>
                <c:pt idx="3">
                  <c:v>168000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63-4A0A-B93C-A8AFD8BB0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1000" baseline="0"/>
              <a:t>INCOME 2018</a:t>
            </a:r>
          </a:p>
          <a:p>
            <a:pPr>
              <a:defRPr sz="1000"/>
            </a:pPr>
            <a:endParaRPr lang="en-ZA" sz="1000" baseline="0"/>
          </a:p>
          <a:p>
            <a:pPr>
              <a:defRPr sz="1000"/>
            </a:pPr>
            <a:endParaRPr lang="en-ZA" sz="10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19-437B-A533-1BB2F05F1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19-437B-A533-1BB2F05F1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19-437B-A533-1BB2F05F1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19-437B-A533-1BB2F05F13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'Annual Report 2018'!$C$5:$C$8</c:f>
              <c:strCache>
                <c:ptCount val="4"/>
                <c:pt idx="0">
                  <c:v>Grants &amp; donations</c:v>
                </c:pt>
                <c:pt idx="1">
                  <c:v>Sale of resources and services rendered</c:v>
                </c:pt>
                <c:pt idx="2">
                  <c:v>Bursary fund</c:v>
                </c:pt>
                <c:pt idx="3">
                  <c:v>Interest</c:v>
                </c:pt>
              </c:strCache>
            </c:strRef>
          </c:cat>
          <c:val>
            <c:numRef>
              <c:f>'Annual Report 2018'!$D$5:$D$8</c:f>
              <c:numCache>
                <c:formatCode>_(* #,##0.00_);_(* \(#,##0.00\);_(* "-"??_);_(@_)</c:formatCode>
                <c:ptCount val="4"/>
                <c:pt idx="0">
                  <c:v>7887348</c:v>
                </c:pt>
                <c:pt idx="1">
                  <c:v>489604</c:v>
                </c:pt>
                <c:pt idx="2">
                  <c:v>200000</c:v>
                </c:pt>
                <c:pt idx="3">
                  <c:v>182927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19-437B-A533-1BB2F05F13B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25-4EE3-B2E0-C70BC9EC0B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25-4EE3-B2E0-C70BC9EC0B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25-4EE3-B2E0-C70BC9EC0B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25-4EE3-B2E0-C70BC9EC0B7D}"/>
              </c:ext>
            </c:extLst>
          </c:dPt>
          <c:cat>
            <c:strRef>
              <c:f>'Annual Report 2018'!$C$5:$C$8</c:f>
              <c:strCache>
                <c:ptCount val="4"/>
                <c:pt idx="0">
                  <c:v>Grants &amp; donations</c:v>
                </c:pt>
                <c:pt idx="1">
                  <c:v>Sale of resources and services rendered</c:v>
                </c:pt>
                <c:pt idx="2">
                  <c:v>Bursary fund</c:v>
                </c:pt>
                <c:pt idx="3">
                  <c:v>Interest</c:v>
                </c:pt>
              </c:strCache>
            </c:strRef>
          </c:cat>
          <c:val>
            <c:numRef>
              <c:f>'Annual Report 2018'!$D$5:$D$8</c:f>
              <c:numCache>
                <c:formatCode>_(* #,##0.00_);_(* \(#,##0.00\);_(* "-"??_);_(@_)</c:formatCode>
                <c:ptCount val="4"/>
                <c:pt idx="0">
                  <c:v>7887348</c:v>
                </c:pt>
                <c:pt idx="1">
                  <c:v>489604</c:v>
                </c:pt>
                <c:pt idx="2">
                  <c:v>200000</c:v>
                </c:pt>
                <c:pt idx="3">
                  <c:v>182927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28-4028-860F-F0AFEB17B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22030665718386E-2"/>
          <c:y val="0.85973035979198253"/>
          <c:w val="0.82607257563053937"/>
          <c:h val="0.12784727995957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19</xdr:row>
      <xdr:rowOff>133350</xdr:rowOff>
    </xdr:from>
    <xdr:to>
      <xdr:col>15</xdr:col>
      <xdr:colOff>438150</xdr:colOff>
      <xdr:row>35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9523</xdr:colOff>
      <xdr:row>19</xdr:row>
      <xdr:rowOff>95250</xdr:rowOff>
    </xdr:from>
    <xdr:to>
      <xdr:col>7</xdr:col>
      <xdr:colOff>552450</xdr:colOff>
      <xdr:row>35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workbookViewId="0">
      <selection activeCell="J10" sqref="J10"/>
    </sheetView>
  </sheetViews>
  <sheetFormatPr defaultRowHeight="15" x14ac:dyDescent="0.25"/>
  <cols>
    <col min="1" max="1" width="4.140625" customWidth="1"/>
    <col min="2" max="2" width="4" customWidth="1"/>
    <col min="3" max="3" width="39.140625" customWidth="1"/>
    <col min="4" max="4" width="14.28515625" bestFit="1" customWidth="1"/>
    <col min="5" max="5" width="5.28515625" customWidth="1"/>
    <col min="6" max="6" width="0" hidden="1" customWidth="1"/>
    <col min="7" max="7" width="6.42578125" customWidth="1"/>
    <col min="8" max="8" width="18.28515625" customWidth="1"/>
    <col min="9" max="9" width="11.28515625" customWidth="1"/>
    <col min="10" max="10" width="14.28515625" bestFit="1" customWidth="1"/>
    <col min="11" max="11" width="11.5703125" bestFit="1" customWidth="1"/>
    <col min="12" max="12" width="10.85546875" customWidth="1"/>
  </cols>
  <sheetData>
    <row r="1" spans="2:16" ht="15.75" thickBot="1" x14ac:dyDescent="0.3"/>
    <row r="2" spans="2:16" ht="16.5" thickTop="1" thickBot="1" x14ac:dyDescent="0.3">
      <c r="B2" s="3"/>
      <c r="C2" s="4" t="s">
        <v>13</v>
      </c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7"/>
    </row>
    <row r="3" spans="2:16" ht="64.5" customHeight="1" thickTop="1" x14ac:dyDescent="0.25">
      <c r="B3" s="8"/>
      <c r="C3" s="9"/>
      <c r="D3" s="10" t="s">
        <v>14</v>
      </c>
      <c r="E3" s="9"/>
      <c r="F3" s="10" t="s">
        <v>7</v>
      </c>
      <c r="G3" s="9"/>
      <c r="H3" s="10" t="s">
        <v>12</v>
      </c>
      <c r="I3" s="1"/>
      <c r="J3" s="9"/>
      <c r="K3" s="9"/>
      <c r="L3" s="9"/>
      <c r="M3" s="9"/>
      <c r="N3" s="9"/>
      <c r="O3" s="9"/>
      <c r="P3" s="11"/>
    </row>
    <row r="4" spans="2:16" x14ac:dyDescent="0.25">
      <c r="B4" s="8"/>
      <c r="C4" s="1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1"/>
    </row>
    <row r="5" spans="2:16" x14ac:dyDescent="0.25">
      <c r="B5" s="8"/>
      <c r="C5" s="9" t="s">
        <v>0</v>
      </c>
      <c r="D5" s="24">
        <f>6781584+570779+1173982-638997</f>
        <v>7887348</v>
      </c>
      <c r="E5" s="21"/>
      <c r="F5" s="21">
        <v>3022734</v>
      </c>
      <c r="G5" s="21"/>
      <c r="H5" s="24">
        <f>9384009.61+1116224+234668.57-1173982-0.18</f>
        <v>9560920</v>
      </c>
      <c r="I5" s="9"/>
      <c r="J5" s="9"/>
      <c r="K5" s="9"/>
      <c r="L5" s="9"/>
      <c r="M5" s="9"/>
      <c r="N5" s="9"/>
      <c r="O5" s="9"/>
      <c r="P5" s="11"/>
    </row>
    <row r="6" spans="2:16" x14ac:dyDescent="0.25">
      <c r="B6" s="8"/>
      <c r="C6" s="9" t="s">
        <v>1</v>
      </c>
      <c r="D6" s="20">
        <v>489604</v>
      </c>
      <c r="E6" s="21"/>
      <c r="F6" s="21">
        <f>170229+145102</f>
        <v>315331</v>
      </c>
      <c r="G6" s="21"/>
      <c r="H6" s="20">
        <f>210125+37129</f>
        <v>247254</v>
      </c>
      <c r="I6" s="9"/>
      <c r="J6" s="9"/>
      <c r="K6" s="9"/>
      <c r="L6" s="9"/>
      <c r="M6" s="9"/>
      <c r="N6" s="9"/>
      <c r="O6" s="9"/>
      <c r="P6" s="11"/>
    </row>
    <row r="7" spans="2:16" x14ac:dyDescent="0.25">
      <c r="B7" s="8"/>
      <c r="C7" s="9" t="s">
        <v>2</v>
      </c>
      <c r="D7" s="24">
        <v>200000</v>
      </c>
      <c r="E7" s="21"/>
      <c r="F7" s="21">
        <v>230400</v>
      </c>
      <c r="G7" s="21"/>
      <c r="H7" s="24">
        <v>240000</v>
      </c>
      <c r="I7" s="9"/>
      <c r="J7" s="9"/>
      <c r="L7" s="9"/>
      <c r="M7" s="9"/>
      <c r="N7" s="9"/>
      <c r="O7" s="9"/>
      <c r="P7" s="11"/>
    </row>
    <row r="8" spans="2:16" x14ac:dyDescent="0.25">
      <c r="B8" s="8"/>
      <c r="C8" s="9" t="s">
        <v>3</v>
      </c>
      <c r="D8" s="20">
        <v>182927</v>
      </c>
      <c r="E8" s="21"/>
      <c r="F8" s="21">
        <v>40718</v>
      </c>
      <c r="G8" s="21"/>
      <c r="H8" s="20">
        <f>3314.89+143441.3+45017.27-0.46</f>
        <v>191773</v>
      </c>
      <c r="I8" s="9"/>
      <c r="J8" s="9"/>
      <c r="L8" s="9"/>
      <c r="M8" s="9"/>
      <c r="N8" s="9"/>
      <c r="O8" s="9"/>
      <c r="P8" s="11"/>
    </row>
    <row r="9" spans="2:16" ht="15.75" thickBot="1" x14ac:dyDescent="0.3">
      <c r="B9" s="8"/>
      <c r="C9" s="9"/>
      <c r="D9" s="22">
        <f>SUM(D5:D8)</f>
        <v>8759879</v>
      </c>
      <c r="E9" s="21"/>
      <c r="F9" s="23">
        <f>SUM(F5:F8)</f>
        <v>3609183</v>
      </c>
      <c r="G9" s="21"/>
      <c r="H9" s="22">
        <f>SUM(H5:H8)</f>
        <v>10239947</v>
      </c>
      <c r="I9" s="9"/>
      <c r="J9" s="21"/>
      <c r="K9" s="9"/>
      <c r="L9" s="9"/>
      <c r="M9" s="9"/>
      <c r="N9" s="9"/>
      <c r="O9" s="9"/>
      <c r="P9" s="11"/>
    </row>
    <row r="10" spans="2:16" ht="15.75" thickTop="1" x14ac:dyDescent="0.25">
      <c r="B10" s="8"/>
      <c r="C10" s="9"/>
      <c r="D10" s="20"/>
      <c r="E10" s="21"/>
      <c r="F10" s="21"/>
      <c r="G10" s="21"/>
      <c r="H10" s="20"/>
      <c r="I10" s="9"/>
      <c r="J10" s="21"/>
      <c r="K10" s="9"/>
      <c r="L10" s="9"/>
      <c r="M10" s="9"/>
      <c r="N10" s="9"/>
      <c r="O10" s="9"/>
      <c r="P10" s="11"/>
    </row>
    <row r="11" spans="2:16" x14ac:dyDescent="0.25">
      <c r="B11" s="8"/>
      <c r="C11" s="1" t="s">
        <v>5</v>
      </c>
      <c r="D11" s="20"/>
      <c r="E11" s="21"/>
      <c r="F11" s="21"/>
      <c r="G11" s="21"/>
      <c r="H11" s="20"/>
      <c r="I11" s="9"/>
      <c r="J11" s="9"/>
      <c r="K11" s="9"/>
      <c r="L11" s="9"/>
      <c r="M11" s="9"/>
      <c r="N11" s="13"/>
      <c r="O11" s="9"/>
      <c r="P11" s="11"/>
    </row>
    <row r="12" spans="2:16" x14ac:dyDescent="0.25">
      <c r="B12" s="8"/>
      <c r="C12" s="9" t="s">
        <v>8</v>
      </c>
      <c r="D12" s="24">
        <f>1757476+4310321+360454+8171+170558</f>
        <v>6606980</v>
      </c>
      <c r="E12" s="21"/>
      <c r="F12" s="21">
        <f>373811+1523811</f>
        <v>1897622</v>
      </c>
      <c r="G12" s="21"/>
      <c r="H12" s="24">
        <f>1795161+3837235+318743+14000+251557</f>
        <v>6216696</v>
      </c>
      <c r="I12" s="14"/>
      <c r="J12" s="9"/>
      <c r="K12" s="9"/>
      <c r="L12" s="9"/>
      <c r="M12" s="9"/>
      <c r="N12" s="15"/>
      <c r="O12" s="9"/>
      <c r="P12" s="11"/>
    </row>
    <row r="13" spans="2:16" x14ac:dyDescent="0.25">
      <c r="B13" s="8"/>
      <c r="C13" s="9" t="s">
        <v>10</v>
      </c>
      <c r="D13" s="20">
        <f>362662+612445+79279+166686</f>
        <v>1221072</v>
      </c>
      <c r="E13" s="21"/>
      <c r="F13" s="21">
        <f>137959+341740+147687+263295</f>
        <v>890681</v>
      </c>
      <c r="G13" s="21"/>
      <c r="H13" s="20">
        <f>431816+628960+721498+139615</f>
        <v>1921889</v>
      </c>
      <c r="I13" s="14"/>
      <c r="J13" s="9"/>
      <c r="K13" s="9"/>
      <c r="L13" s="9"/>
      <c r="M13" s="9"/>
      <c r="N13" s="15"/>
      <c r="O13" s="9"/>
      <c r="P13" s="11"/>
    </row>
    <row r="14" spans="2:16" x14ac:dyDescent="0.25">
      <c r="B14" s="8"/>
      <c r="C14" s="9" t="s">
        <v>9</v>
      </c>
      <c r="D14" s="20">
        <f>1201547+12417+99079-156879</f>
        <v>1156164</v>
      </c>
      <c r="E14" s="21"/>
      <c r="F14" s="21">
        <f>768114-373811+88073-137959+21400+13856+64315</f>
        <v>443988</v>
      </c>
      <c r="G14" s="21"/>
      <c r="H14" s="20">
        <f>1185785+3840+162029-99098</f>
        <v>1252556</v>
      </c>
      <c r="I14" s="14"/>
      <c r="J14" s="9"/>
      <c r="K14" s="9"/>
      <c r="L14" s="9"/>
      <c r="M14" s="9"/>
      <c r="N14" s="13"/>
      <c r="O14" s="9"/>
      <c r="P14" s="11"/>
    </row>
    <row r="15" spans="2:16" x14ac:dyDescent="0.25">
      <c r="B15" s="8"/>
      <c r="C15" s="9" t="s">
        <v>6</v>
      </c>
      <c r="D15" s="24">
        <v>168000</v>
      </c>
      <c r="E15" s="21"/>
      <c r="F15" s="21">
        <v>174747</v>
      </c>
      <c r="G15" s="21"/>
      <c r="H15" s="24">
        <f>241040-89598</f>
        <v>151442</v>
      </c>
      <c r="I15" s="14"/>
      <c r="J15" s="9"/>
      <c r="K15" s="9"/>
      <c r="L15" s="9"/>
      <c r="M15" s="9"/>
      <c r="N15" s="13"/>
      <c r="O15" s="9"/>
      <c r="P15" s="11"/>
    </row>
    <row r="16" spans="2:16" ht="15.75" thickBot="1" x14ac:dyDescent="0.3">
      <c r="B16" s="8"/>
      <c r="C16" s="9"/>
      <c r="D16" s="22">
        <f>SUM(D12:D15)</f>
        <v>9152216</v>
      </c>
      <c r="E16" s="21"/>
      <c r="F16" s="23">
        <f>SUM(F12:F15)</f>
        <v>3407038</v>
      </c>
      <c r="G16" s="21"/>
      <c r="H16" s="22">
        <f t="shared" ref="H16" si="0">SUM(H12:H15)</f>
        <v>9542583</v>
      </c>
      <c r="I16" s="1"/>
      <c r="J16" s="12"/>
      <c r="K16" s="9"/>
      <c r="L16" s="9"/>
      <c r="M16" s="9"/>
      <c r="N16" s="15"/>
      <c r="O16" s="9"/>
      <c r="P16" s="11"/>
    </row>
    <row r="17" spans="2:16" ht="15.75" thickTop="1" x14ac:dyDescent="0.25">
      <c r="B17" s="8"/>
      <c r="C17" s="9"/>
      <c r="D17" s="12"/>
      <c r="E17" s="12"/>
      <c r="F17" s="12"/>
      <c r="G17" s="12"/>
      <c r="H17" s="12"/>
      <c r="I17" s="9"/>
      <c r="J17" s="12"/>
      <c r="K17" s="9"/>
      <c r="L17" s="9"/>
      <c r="M17" s="9"/>
      <c r="N17" s="15"/>
      <c r="O17" s="9"/>
      <c r="P17" s="11"/>
    </row>
    <row r="18" spans="2:16" x14ac:dyDescent="0.25">
      <c r="B18" s="16" t="s">
        <v>11</v>
      </c>
      <c r="C18" s="17" t="s">
        <v>15</v>
      </c>
      <c r="D18" s="17"/>
      <c r="E18" s="17"/>
      <c r="F18" s="17"/>
      <c r="G18" s="17"/>
      <c r="H18" s="17"/>
      <c r="I18" s="17"/>
      <c r="J18" s="9"/>
      <c r="K18" s="9"/>
      <c r="L18" s="9"/>
      <c r="M18" s="9"/>
      <c r="N18" s="13"/>
      <c r="O18" s="9"/>
      <c r="P18" s="11"/>
    </row>
    <row r="19" spans="2:16" x14ac:dyDescent="0.25">
      <c r="B19" s="16"/>
      <c r="C19" s="17"/>
      <c r="D19" s="17"/>
      <c r="E19" s="17"/>
      <c r="F19" s="17"/>
      <c r="G19" s="17"/>
      <c r="H19" s="17"/>
      <c r="I19" s="17"/>
      <c r="J19" s="9"/>
      <c r="K19" s="9"/>
      <c r="L19" s="9"/>
      <c r="M19" s="9"/>
      <c r="N19" s="13"/>
      <c r="O19" s="9"/>
      <c r="P19" s="11"/>
    </row>
    <row r="20" spans="2:16" x14ac:dyDescent="0.2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1"/>
    </row>
    <row r="21" spans="2:16" x14ac:dyDescent="0.2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1"/>
    </row>
    <row r="22" spans="2:16" x14ac:dyDescent="0.2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1"/>
    </row>
    <row r="23" spans="2:16" x14ac:dyDescent="0.2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1"/>
    </row>
    <row r="24" spans="2:16" x14ac:dyDescent="0.2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1"/>
    </row>
    <row r="25" spans="2:16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</row>
    <row r="26" spans="2:16" x14ac:dyDescent="0.2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1"/>
    </row>
    <row r="27" spans="2:16" x14ac:dyDescent="0.2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1"/>
    </row>
    <row r="28" spans="2:16" x14ac:dyDescent="0.2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1"/>
    </row>
    <row r="29" spans="2:16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1"/>
    </row>
    <row r="30" spans="2:16" x14ac:dyDescent="0.2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1"/>
    </row>
    <row r="31" spans="2:16" x14ac:dyDescent="0.2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</row>
    <row r="32" spans="2:16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1"/>
    </row>
    <row r="33" spans="2:16" x14ac:dyDescent="0.2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1"/>
    </row>
    <row r="34" spans="2:16" x14ac:dyDescent="0.2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1"/>
    </row>
    <row r="35" spans="2:16" x14ac:dyDescent="0.2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1"/>
    </row>
    <row r="36" spans="2:16" x14ac:dyDescent="0.25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1"/>
    </row>
    <row r="37" spans="2:16" ht="15.75" thickBot="1" x14ac:dyDescent="0.3"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9"/>
    </row>
    <row r="38" spans="2:16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Report 2018</vt:lpstr>
      <vt:lpstr>'Annual Report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2015-08-28T12:06:22Z</cp:lastPrinted>
  <dcterms:created xsi:type="dcterms:W3CDTF">2014-08-25T10:13:10Z</dcterms:created>
  <dcterms:modified xsi:type="dcterms:W3CDTF">2019-05-15T09:38:56Z</dcterms:modified>
</cp:coreProperties>
</file>